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УФинуправление\Desktop\рішення Іванівка\"/>
    </mc:Choice>
  </mc:AlternateContent>
  <bookViews>
    <workbookView xWindow="-120" yWindow="-120" windowWidth="1557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14" i="1"/>
  <c r="F15" i="1"/>
  <c r="F25" i="1"/>
  <c r="E25" i="1" s="1"/>
  <c r="G21" i="1"/>
  <c r="F21" i="1"/>
  <c r="E21" i="1" s="1"/>
  <c r="E19" i="1"/>
  <c r="G19" i="1"/>
  <c r="F19" i="1"/>
  <c r="E17" i="1"/>
  <c r="G17" i="1"/>
  <c r="F17" i="1"/>
  <c r="G16" i="1"/>
  <c r="G15" i="1" s="1"/>
  <c r="G14" i="1" s="1"/>
  <c r="G26" i="1" s="1"/>
  <c r="F16" i="1"/>
  <c r="E16" i="1" s="1"/>
  <c r="E15" i="1" s="1"/>
  <c r="P15" i="1" l="1"/>
  <c r="E14" i="1"/>
  <c r="P22" i="1"/>
  <c r="P18" i="1"/>
  <c r="E18" i="1"/>
  <c r="L15" i="1"/>
  <c r="L14" i="1" s="1"/>
  <c r="L26" i="1" s="1"/>
  <c r="P26" i="1" l="1"/>
  <c r="P25" i="1"/>
  <c r="P24" i="1"/>
  <c r="P23" i="1"/>
  <c r="P21" i="1"/>
  <c r="P20" i="1"/>
  <c r="P19" i="1"/>
  <c r="P17" i="1"/>
  <c r="P16" i="1"/>
  <c r="P14" i="1"/>
</calcChain>
</file>

<file path=xl/sharedStrings.xml><?xml version="1.0" encoding="utf-8"?>
<sst xmlns="http://schemas.openxmlformats.org/spreadsheetml/2006/main" count="72" uniqueCount="62">
  <si>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</si>
  <si>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</si>
  <si>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</si>
  <si>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</si>
  <si>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</si>
  <si>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</si>
  <si>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</si>
  <si>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</si>
  <si>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</si>
  <si>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</si>
  <si>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</si>
  <si>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</si>
  <si>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</si>
  <si>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</si>
  <si>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</si>
  <si>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</si>
  <si>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Іванівська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</si>
  <si>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</si>
  <si>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</si>
  <si>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</si>
  <si>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</si>
  <si>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</si>
  <si>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</si>
  <si>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</si>
  <si>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</si>
  <si>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</si>
  <si>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0111161</t>
  </si>
  <si>
    <t>0990</t>
  </si>
  <si>
    <t>1161</t>
  </si>
  <si>
    <t>Забезпечення діяльності інших закладів у сфері освіти</t>
  </si>
  <si>
    <t>0113242</t>
  </si>
  <si>
    <t>1090</t>
  </si>
  <si>
    <t>3242</t>
  </si>
  <si>
    <t>Інші заходи у сфері соціального захисту і соціального забезпечення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</si>
  <si>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</si>
  <si>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</si>
  <si>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</si>
  <si>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</si>
  <si>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</si>
  <si>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</si>
  <si>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</si>
  <si>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</si>
  <si>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0116030</t>
  </si>
  <si>
    <t>0620</t>
  </si>
  <si>
    <t>6030</t>
  </si>
  <si>
    <t>Організація благоустрою населених пунктів</t>
  </si>
  <si>
    <t>0119770</t>
  </si>
  <si>
    <t>0180</t>
  </si>
  <si>
    <t>9770</t>
  </si>
  <si>
    <t>X</t>
  </si>
  <si>
    <t>УСЬОГО</t>
  </si>
  <si>
    <t>14301504000</t>
  </si>
  <si>
    <t>(код бюджету)</t>
  </si>
  <si>
    <t>в тому числі за рахунок субвенції</t>
  </si>
  <si>
    <t>Інші субвенції з місцевого бюджету на виконання загальнорайонних  програм</t>
  </si>
  <si>
    <t>Додаток 3</t>
  </si>
  <si>
    <t xml:space="preserve">до рішення Южноукраїнської міської ради </t>
  </si>
  <si>
    <t>від _______________2020 №________</t>
  </si>
  <si>
    <t>РОЗПОДІЛ</t>
  </si>
  <si>
    <t>видатків сільського бюджету Іванівської сільської ради на 2020 рік</t>
  </si>
  <si>
    <t>Міський голова</t>
  </si>
  <si>
    <t>В.В.Онуфрієнко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</si>
</sst>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4" fontId="2" fillId="2" borderId="3" xfId="0" quotePrefix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2" fillId="2" borderId="2" xfId="0" quotePrefix="1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topLeftCell="A13" workbookViewId="0">
      <selection activeCell="C9" sqref="C9:C12"/>
    </sheetView>
  </sheetViews>
  <sheetFormatPr defaultRowHeight="15.75" x14ac:dyDescent="0.25"/>
  <cols>
    <col min="1" max="1" width="15.28515625" style="2" customWidth="1"/>
    <col min="2" max="2" width="13.7109375" style="2" customWidth="1"/>
    <col min="3" max="3" width="14.7109375" style="2" customWidth="1"/>
    <col min="4" max="4" width="40.7109375" style="2" customWidth="1"/>
    <col min="5" max="16" width="13.7109375" style="2" customWidth="1"/>
    <col min="17" max="16384" width="9.140625" style="2"/>
  </cols>
  <sheetData>
    <row r="1" spans="1:16" x14ac:dyDescent="0.25">
      <c r="M1" s="1" t="s">
        <v>55</v>
      </c>
    </row>
    <row r="2" spans="1:16" x14ac:dyDescent="0.25">
      <c r="M2" s="1" t="s">
        <v>56</v>
      </c>
    </row>
    <row r="3" spans="1:16" x14ac:dyDescent="0.25">
      <c r="M3" s="1" t="s">
        <v>57</v>
      </c>
    </row>
    <row r="5" spans="1:16" x14ac:dyDescent="0.25">
      <c r="A5" s="3" t="s">
        <v>58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3" t="s">
        <v>59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4" t="s">
        <v>51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2" t="s">
        <v>52</v>
      </c>
      <c r="P8" s="6" t="s">
        <v>0</v>
      </c>
    </row>
    <row r="9" spans="1:16" x14ac:dyDescent="0.25">
      <c r="A9" s="7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/>
      <c r="G9" s="7"/>
      <c r="H9" s="7"/>
      <c r="I9" s="7"/>
      <c r="J9" s="7" t="s">
        <v>12</v>
      </c>
      <c r="K9" s="7"/>
      <c r="L9" s="7"/>
      <c r="M9" s="7"/>
      <c r="N9" s="7"/>
      <c r="O9" s="7"/>
      <c r="P9" s="7" t="s">
        <v>14</v>
      </c>
    </row>
    <row r="10" spans="1:16" x14ac:dyDescent="0.25">
      <c r="A10" s="7"/>
      <c r="B10" s="7"/>
      <c r="C10" s="7"/>
      <c r="D10" s="7"/>
      <c r="E10" s="7" t="s">
        <v>6</v>
      </c>
      <c r="F10" s="7" t="s">
        <v>7</v>
      </c>
      <c r="G10" s="7" t="s">
        <v>8</v>
      </c>
      <c r="H10" s="7"/>
      <c r="I10" s="7" t="s">
        <v>11</v>
      </c>
      <c r="J10" s="7" t="s">
        <v>6</v>
      </c>
      <c r="K10" s="7" t="s">
        <v>13</v>
      </c>
      <c r="L10" s="7" t="s">
        <v>7</v>
      </c>
      <c r="M10" s="7" t="s">
        <v>8</v>
      </c>
      <c r="N10" s="7"/>
      <c r="O10" s="7" t="s">
        <v>11</v>
      </c>
      <c r="P10" s="7"/>
    </row>
    <row r="11" spans="1:16" x14ac:dyDescent="0.25">
      <c r="A11" s="7"/>
      <c r="B11" s="7"/>
      <c r="C11" s="7"/>
      <c r="D11" s="7"/>
      <c r="E11" s="7"/>
      <c r="F11" s="7"/>
      <c r="G11" s="7" t="s">
        <v>9</v>
      </c>
      <c r="H11" s="7" t="s">
        <v>10</v>
      </c>
      <c r="I11" s="7"/>
      <c r="J11" s="7"/>
      <c r="K11" s="7"/>
      <c r="L11" s="7"/>
      <c r="M11" s="7" t="s">
        <v>9</v>
      </c>
      <c r="N11" s="7" t="s">
        <v>10</v>
      </c>
      <c r="O11" s="7"/>
      <c r="P11" s="7"/>
    </row>
    <row r="12" spans="1:16" ht="63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  <c r="L13" s="8">
        <v>12</v>
      </c>
      <c r="M13" s="8">
        <v>13</v>
      </c>
      <c r="N13" s="8">
        <v>14</v>
      </c>
      <c r="O13" s="8">
        <v>15</v>
      </c>
      <c r="P13" s="8">
        <v>16</v>
      </c>
    </row>
    <row r="14" spans="1:16" x14ac:dyDescent="0.25">
      <c r="A14" s="9" t="s">
        <v>15</v>
      </c>
      <c r="B14" s="8"/>
      <c r="C14" s="17"/>
      <c r="D14" s="11" t="s">
        <v>16</v>
      </c>
      <c r="E14" s="12">
        <f>E15</f>
        <v>1852415</v>
      </c>
      <c r="F14" s="12">
        <f>1776295+76120</f>
        <v>1852415</v>
      </c>
      <c r="G14" s="12">
        <f>G15</f>
        <v>1442216</v>
      </c>
      <c r="H14" s="12">
        <v>24108</v>
      </c>
      <c r="I14" s="12">
        <v>0</v>
      </c>
      <c r="J14" s="12">
        <v>11049</v>
      </c>
      <c r="K14" s="12">
        <v>0</v>
      </c>
      <c r="L14" s="12">
        <f>L15</f>
        <v>11049</v>
      </c>
      <c r="M14" s="12">
        <v>0</v>
      </c>
      <c r="N14" s="12">
        <v>0</v>
      </c>
      <c r="O14" s="12">
        <v>0</v>
      </c>
      <c r="P14" s="12">
        <f t="shared" ref="P14:P26" si="0">E14+J14</f>
        <v>1863464</v>
      </c>
    </row>
    <row r="15" spans="1:16" x14ac:dyDescent="0.25">
      <c r="A15" s="9" t="s">
        <v>17</v>
      </c>
      <c r="B15" s="8"/>
      <c r="C15" s="17"/>
      <c r="D15" s="11" t="s">
        <v>16</v>
      </c>
      <c r="E15" s="12">
        <f>E16+E17+E19+E20+E21+E23+E24+E25</f>
        <v>1852415</v>
      </c>
      <c r="F15" s="12">
        <f>1776295+76120</f>
        <v>1852415</v>
      </c>
      <c r="G15" s="12">
        <f>G16+G17+G19+G21+G22</f>
        <v>1442216</v>
      </c>
      <c r="H15" s="12">
        <v>24108</v>
      </c>
      <c r="I15" s="12">
        <v>0</v>
      </c>
      <c r="J15" s="12">
        <v>11049</v>
      </c>
      <c r="K15" s="12">
        <v>0</v>
      </c>
      <c r="L15" s="12">
        <f>3000+L24</f>
        <v>11049</v>
      </c>
      <c r="M15" s="12">
        <v>0</v>
      </c>
      <c r="N15" s="12">
        <v>0</v>
      </c>
      <c r="O15" s="12">
        <v>0</v>
      </c>
      <c r="P15" s="12">
        <f>E15+J15</f>
        <v>1863464</v>
      </c>
    </row>
    <row r="16" spans="1:16" ht="94.5" x14ac:dyDescent="0.25">
      <c r="A16" s="9" t="s">
        <v>18</v>
      </c>
      <c r="B16" s="9" t="s">
        <v>20</v>
      </c>
      <c r="C16" s="10" t="s">
        <v>19</v>
      </c>
      <c r="D16" s="11" t="s">
        <v>21</v>
      </c>
      <c r="E16" s="12">
        <f>F16</f>
        <v>891827</v>
      </c>
      <c r="F16" s="12">
        <f>868757+23070</f>
        <v>891827</v>
      </c>
      <c r="G16" s="12">
        <f>671953+23070</f>
        <v>695023</v>
      </c>
      <c r="H16" s="12">
        <v>12990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f t="shared" si="0"/>
        <v>891827</v>
      </c>
    </row>
    <row r="17" spans="1:16" x14ac:dyDescent="0.25">
      <c r="A17" s="13" t="s">
        <v>22</v>
      </c>
      <c r="B17" s="13" t="s">
        <v>24</v>
      </c>
      <c r="C17" s="14" t="s">
        <v>23</v>
      </c>
      <c r="D17" s="11" t="s">
        <v>25</v>
      </c>
      <c r="E17" s="12">
        <f>F17</f>
        <v>316304</v>
      </c>
      <c r="F17" s="12">
        <f>307322+8982</f>
        <v>316304</v>
      </c>
      <c r="G17" s="12">
        <f>250897+7361</f>
        <v>258258</v>
      </c>
      <c r="H17" s="12">
        <v>250</v>
      </c>
      <c r="I17" s="12">
        <v>0</v>
      </c>
      <c r="J17" s="12">
        <v>3000</v>
      </c>
      <c r="K17" s="12">
        <v>0</v>
      </c>
      <c r="L17" s="12">
        <v>3000</v>
      </c>
      <c r="M17" s="12">
        <v>0</v>
      </c>
      <c r="N17" s="12">
        <v>0</v>
      </c>
      <c r="O17" s="12">
        <v>0</v>
      </c>
      <c r="P17" s="12">
        <f t="shared" si="0"/>
        <v>319304</v>
      </c>
    </row>
    <row r="18" spans="1:16" x14ac:dyDescent="0.25">
      <c r="A18" s="15"/>
      <c r="B18" s="15"/>
      <c r="C18" s="15"/>
      <c r="D18" s="16" t="s">
        <v>53</v>
      </c>
      <c r="E18" s="12">
        <f>F18</f>
        <v>204010</v>
      </c>
      <c r="F18" s="12">
        <v>204010</v>
      </c>
      <c r="G18" s="12">
        <v>157261</v>
      </c>
      <c r="H18" s="12">
        <v>3555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f>E18</f>
        <v>204010</v>
      </c>
    </row>
    <row r="19" spans="1:16" ht="31.5" x14ac:dyDescent="0.25">
      <c r="A19" s="9" t="s">
        <v>26</v>
      </c>
      <c r="B19" s="9" t="s">
        <v>28</v>
      </c>
      <c r="C19" s="10" t="s">
        <v>27</v>
      </c>
      <c r="D19" s="11" t="s">
        <v>29</v>
      </c>
      <c r="E19" s="12">
        <f>F19</f>
        <v>192812</v>
      </c>
      <c r="F19" s="12">
        <f>170754+22058</f>
        <v>192812</v>
      </c>
      <c r="G19" s="12">
        <f>137503+17873</f>
        <v>155376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f t="shared" si="0"/>
        <v>192812</v>
      </c>
    </row>
    <row r="20" spans="1:16" ht="31.5" x14ac:dyDescent="0.25">
      <c r="A20" s="9" t="s">
        <v>30</v>
      </c>
      <c r="B20" s="9" t="s">
        <v>32</v>
      </c>
      <c r="C20" s="10" t="s">
        <v>31</v>
      </c>
      <c r="D20" s="11" t="s">
        <v>33</v>
      </c>
      <c r="E20" s="12">
        <v>3500</v>
      </c>
      <c r="F20" s="12">
        <v>3500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f t="shared" si="0"/>
        <v>3500</v>
      </c>
    </row>
    <row r="21" spans="1:16" ht="47.25" x14ac:dyDescent="0.25">
      <c r="A21" s="13" t="s">
        <v>34</v>
      </c>
      <c r="B21" s="13" t="s">
        <v>36</v>
      </c>
      <c r="C21" s="14" t="s">
        <v>35</v>
      </c>
      <c r="D21" s="11" t="s">
        <v>37</v>
      </c>
      <c r="E21" s="12">
        <f>F21</f>
        <v>232215</v>
      </c>
      <c r="F21" s="12">
        <f>219705+12510</f>
        <v>232215</v>
      </c>
      <c r="G21" s="12">
        <f>166776+10117</f>
        <v>176893</v>
      </c>
      <c r="H21" s="12">
        <v>6298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f t="shared" si="0"/>
        <v>232215</v>
      </c>
    </row>
    <row r="22" spans="1:16" x14ac:dyDescent="0.25">
      <c r="A22" s="15"/>
      <c r="B22" s="15"/>
      <c r="C22" s="15"/>
      <c r="D22" s="16" t="s">
        <v>53</v>
      </c>
      <c r="E22" s="12">
        <v>201736</v>
      </c>
      <c r="F22" s="12">
        <v>201736</v>
      </c>
      <c r="G22" s="12">
        <v>156666</v>
      </c>
      <c r="H22" s="12">
        <v>4370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f>E22</f>
        <v>201736</v>
      </c>
    </row>
    <row r="23" spans="1:16" ht="31.5" x14ac:dyDescent="0.25">
      <c r="A23" s="9" t="s">
        <v>38</v>
      </c>
      <c r="B23" s="9" t="s">
        <v>40</v>
      </c>
      <c r="C23" s="10" t="s">
        <v>39</v>
      </c>
      <c r="D23" s="11" t="s">
        <v>41</v>
      </c>
      <c r="E23" s="12">
        <v>14000</v>
      </c>
      <c r="F23" s="12">
        <v>14000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f t="shared" si="0"/>
        <v>14000</v>
      </c>
    </row>
    <row r="24" spans="1:16" ht="31.5" x14ac:dyDescent="0.25">
      <c r="A24" s="9" t="s">
        <v>42</v>
      </c>
      <c r="B24" s="9" t="s">
        <v>44</v>
      </c>
      <c r="C24" s="10" t="s">
        <v>43</v>
      </c>
      <c r="D24" s="11" t="s">
        <v>45</v>
      </c>
      <c r="E24" s="12">
        <v>24570</v>
      </c>
      <c r="F24" s="12">
        <v>24570</v>
      </c>
      <c r="G24" s="12">
        <v>0</v>
      </c>
      <c r="H24" s="12">
        <v>4570</v>
      </c>
      <c r="I24" s="12">
        <v>0</v>
      </c>
      <c r="J24" s="12">
        <v>8049</v>
      </c>
      <c r="K24" s="12">
        <v>0</v>
      </c>
      <c r="L24" s="12">
        <v>8049</v>
      </c>
      <c r="M24" s="12">
        <v>0</v>
      </c>
      <c r="N24" s="12">
        <v>0</v>
      </c>
      <c r="O24" s="12">
        <v>0</v>
      </c>
      <c r="P24" s="12">
        <f t="shared" si="0"/>
        <v>32619</v>
      </c>
    </row>
    <row r="25" spans="1:16" ht="31.5" x14ac:dyDescent="0.25">
      <c r="A25" s="9" t="s">
        <v>46</v>
      </c>
      <c r="B25" s="9" t="s">
        <v>48</v>
      </c>
      <c r="C25" s="10" t="s">
        <v>47</v>
      </c>
      <c r="D25" s="11" t="s">
        <v>54</v>
      </c>
      <c r="E25" s="12">
        <f>F25</f>
        <v>177187</v>
      </c>
      <c r="F25" s="12">
        <f>167687+9500</f>
        <v>177187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f t="shared" si="0"/>
        <v>177187</v>
      </c>
    </row>
    <row r="26" spans="1:16" x14ac:dyDescent="0.25">
      <c r="A26" s="8" t="s">
        <v>49</v>
      </c>
      <c r="B26" s="9" t="s">
        <v>49</v>
      </c>
      <c r="C26" s="17" t="s">
        <v>49</v>
      </c>
      <c r="D26" s="11" t="s">
        <v>50</v>
      </c>
      <c r="E26" s="12">
        <f>1776295+76120</f>
        <v>1852415</v>
      </c>
      <c r="F26" s="12">
        <f>1776295+76120</f>
        <v>1852415</v>
      </c>
      <c r="G26" s="12">
        <f>G14</f>
        <v>1442216</v>
      </c>
      <c r="H26" s="12">
        <v>24108</v>
      </c>
      <c r="I26" s="12">
        <v>0</v>
      </c>
      <c r="J26" s="12">
        <v>11049</v>
      </c>
      <c r="K26" s="12">
        <v>0</v>
      </c>
      <c r="L26" s="12">
        <f>L14</f>
        <v>11049</v>
      </c>
      <c r="M26" s="12">
        <v>0</v>
      </c>
      <c r="N26" s="12">
        <v>0</v>
      </c>
      <c r="O26" s="12">
        <v>0</v>
      </c>
      <c r="P26" s="12">
        <f t="shared" si="0"/>
        <v>1863464</v>
      </c>
    </row>
    <row r="29" spans="1:16" x14ac:dyDescent="0.25">
      <c r="B29" s="18" t="s">
        <v>60</v>
      </c>
      <c r="I29" s="18"/>
      <c r="M29" s="2" t="s">
        <v>61</v>
      </c>
    </row>
  </sheetData>
  <mergeCells count="28">
    <mergeCell ref="A17:A18"/>
    <mergeCell ref="B17:B18"/>
    <mergeCell ref="C17:C18"/>
    <mergeCell ref="A21:A22"/>
    <mergeCell ref="B21:B22"/>
    <mergeCell ref="C21:C2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39370078740157483" right="0.39370078740157483" top="1.1811023622047245" bottom="0.39370078740157483" header="0" footer="0"/>
  <pageSetup paperSize="9" scale="62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ЮУФинуправление</cp:lastModifiedBy>
  <cp:lastPrinted>2020-12-15T07:18:52Z</cp:lastPrinted>
  <dcterms:created xsi:type="dcterms:W3CDTF">2020-11-05T14:05:02Z</dcterms:created>
  <dcterms:modified xsi:type="dcterms:W3CDTF">2020-12-15T07:19:28Z</dcterms:modified>
</cp:coreProperties>
</file>